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设备类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82" name="ID_D2FAB6F018B345889D421F59CD8DC44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77305" y="4495800"/>
          <a:ext cx="2924175" cy="3752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8A85B0CF4FE94781B4E75B0398057BC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696585" y="14897100"/>
          <a:ext cx="4210050" cy="4629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EAA71711ACA74847B14445EBC8171A9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607810" y="44996100"/>
          <a:ext cx="6181725" cy="4229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CB433D7895EC4B44AF589F3562EAB05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29680" y="19977100"/>
          <a:ext cx="5705475" cy="5181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A92702F2991C4BCA983BCD560782D5E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96585" y="11087100"/>
          <a:ext cx="6067425" cy="4362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ADD10881A7A54A989BDD98740F48266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696585" y="11404600"/>
          <a:ext cx="5562600" cy="2495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3FE9A42122C841A3BA845B371044EC4B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696585" y="11404600"/>
          <a:ext cx="5314950" cy="3867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E73A3E2508234E78A31BF165D241484A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696585" y="30454600"/>
          <a:ext cx="4943475" cy="5133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81A12150D7B74D7C9C31D9CBB8C2B5AD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696585" y="30772100"/>
          <a:ext cx="5848350" cy="4772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8" name="ID_472E58BC2DCE48219A4E615833B3B77F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612130" y="3340100"/>
          <a:ext cx="5400675" cy="3295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1" name="ID_7798A9D919594C3E88E21FB2C950AA3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888355" y="3657600"/>
          <a:ext cx="4610100" cy="4229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1" name="ID_24657DD3735C40BDAA3F70358806027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612130" y="3975100"/>
          <a:ext cx="5619750" cy="5286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6" name="ID_FC5B9727BA30417A9E8B95C5E483AFD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329680" y="5372100"/>
          <a:ext cx="3638550" cy="3800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0" name="ID_EBCF5A6B403045D383E49034A1ED923E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377305" y="4813300"/>
          <a:ext cx="4048125" cy="3495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6" name="ID_BAA2294C9CDB4641A2D2B9EDFECE1F1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612130" y="17119600"/>
          <a:ext cx="3648075" cy="2724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2" name="ID_E2F9B4D904524095AA09FA55C61EC3DA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888355" y="13563600"/>
          <a:ext cx="5581650" cy="5991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5" name="ID_8D8608E738A34ADFA5B89979C5F5BA9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612130" y="11976100"/>
          <a:ext cx="3648075" cy="2724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223B143205BF47058E59C5A39DD955FB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696585" y="31089600"/>
          <a:ext cx="5210175" cy="2571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A7CDBEC081834218998AE119BE420632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696585" y="22199600"/>
          <a:ext cx="5686425" cy="38100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<sst xmlns="http://schemas.openxmlformats.org/spreadsheetml/2006/main" count="162" uniqueCount="85">
  <si>
    <t>福州软件职业技术学院书画艺术实训室设备采购项目装备清单（设备类）</t>
  </si>
  <si>
    <t>序号</t>
  </si>
  <si>
    <t>教室</t>
  </si>
  <si>
    <t>设备名称</t>
  </si>
  <si>
    <t>图片</t>
  </si>
  <si>
    <t>型号规格</t>
  </si>
  <si>
    <t>数量</t>
  </si>
  <si>
    <t>参考链接</t>
  </si>
  <si>
    <t>备注</t>
  </si>
  <si>
    <t>使用课程</t>
  </si>
  <si>
    <t>书画实训室</t>
  </si>
  <si>
    <t>希沃教学一体机</t>
  </si>
  <si>
    <t>希沃屏+移动支架</t>
  </si>
  <si>
    <t>https://s.c1ns.cn/qNbWa</t>
  </si>
  <si>
    <t>壁挂式显示器</t>
  </si>
  <si>
    <t>小米85寸</t>
  </si>
  <si>
    <t>http://b.mtw.so/6i4eHI</t>
  </si>
  <si>
    <t>壁挂支架</t>
  </si>
  <si>
    <t>85寸</t>
  </si>
  <si>
    <t>http://b.mtw.so/6i4eEu</t>
  </si>
  <si>
    <t>书法艺术</t>
  </si>
  <si>
    <t>高拍仪展台</t>
  </si>
  <si>
    <t xml:space="preserve">IPEVO 爱比沃 </t>
  </si>
  <si>
    <t>http://b.mtw.so/6x6ctA</t>
  </si>
  <si>
    <t>国画技法（工笔+写意）</t>
  </si>
  <si>
    <t>路由器</t>
  </si>
  <si>
    <t>华为</t>
  </si>
  <si>
    <t>http://b.mtw.so/5yVtZ3</t>
  </si>
  <si>
    <t>书画装裱</t>
  </si>
  <si>
    <t>绘画投影机</t>
  </si>
  <si>
    <t>Wanpi Pro</t>
  </si>
  <si>
    <t>http://b.mtw.so/6pzhAh</t>
  </si>
  <si>
    <t>最大可投2m*1.5m</t>
  </si>
  <si>
    <t>水彩技法</t>
  </si>
  <si>
    <t>拷贝桌</t>
  </si>
  <si>
    <t>136*68*80cm 四尺</t>
  </si>
  <si>
    <t>http://b.mtw.so/631dYg</t>
  </si>
  <si>
    <t>中国画与油画艺术创作实训</t>
  </si>
  <si>
    <t>HDMI线</t>
  </si>
  <si>
    <t>绿联</t>
  </si>
  <si>
    <t>http://b.mtw.so/6x5rxA</t>
  </si>
  <si>
    <t>拓展坞</t>
  </si>
  <si>
    <t>http://b.mtw.so/5yVrJx</t>
  </si>
  <si>
    <t>USB3.0+USB2.0x2+HDMI+PD</t>
  </si>
  <si>
    <t>漆艺&amp;版画实训室</t>
  </si>
  <si>
    <t>显示器</t>
  </si>
  <si>
    <t>顶挂支架</t>
  </si>
  <si>
    <t>1m吊架</t>
  </si>
  <si>
    <t>http://b.mtw.so/6x6eNi</t>
  </si>
  <si>
    <t>可升降电脑一体桌</t>
  </si>
  <si>
    <t>富可士SP-Y770  1.0</t>
  </si>
  <si>
    <t>与厂家联系购买</t>
  </si>
  <si>
    <t>电脑主机</t>
  </si>
  <si>
    <t>MSI微星</t>
  </si>
  <si>
    <t>https://s.c1ns.cn/edjuT</t>
  </si>
  <si>
    <t>台式机RTX4070Ti</t>
  </si>
  <si>
    <t>惠普有线键盘鼠标</t>
  </si>
  <si>
    <t>惠普</t>
  </si>
  <si>
    <t>https://s.c1ns.cn/ekepN</t>
  </si>
  <si>
    <t>键盘鼠标</t>
  </si>
  <si>
    <t>非遗传承技艺实训室</t>
  </si>
  <si>
    <t>打印机</t>
  </si>
  <si>
    <t>爱普生L4263</t>
  </si>
  <si>
    <t>http://b.mtw.so/5zG6Y2</t>
  </si>
  <si>
    <t>打印机耗材</t>
  </si>
  <si>
    <t>爱普生墨水</t>
  </si>
  <si>
    <t>http://b.mtw.so/5zGoZs</t>
  </si>
  <si>
    <t>综合展区</t>
  </si>
  <si>
    <t>名师工作室</t>
  </si>
  <si>
    <t>数字板绘教室</t>
  </si>
  <si>
    <t>数位屏一体机</t>
  </si>
  <si>
    <t>绘王Kamvas Studio 24</t>
  </si>
  <si>
    <t>http://b.mtw.so/6pAYxd</t>
  </si>
  <si>
    <t xml:space="preserve">58.1x36.1cm  </t>
  </si>
  <si>
    <t>AOC</t>
  </si>
  <si>
    <t>https://s.c1ns.cn/UEh2o</t>
  </si>
  <si>
    <t>27英寸Q27G2S</t>
  </si>
  <si>
    <t>鼠标垫</t>
  </si>
  <si>
    <t>25*18*2cm</t>
  </si>
  <si>
    <t>http://b.mtw.so/630sD6</t>
  </si>
  <si>
    <t>数字插画</t>
  </si>
  <si>
    <t>强弱电改造</t>
  </si>
  <si>
    <t>包干含材料</t>
  </si>
  <si>
    <t>网络布线</t>
  </si>
  <si>
    <t>含交换机、机柜光纤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</si>
</sst>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5" formatCode="&quot;￥&quot;#,##0;&quot;￥&quot;\-#,##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</numFmts>
  <fonts count="27">
    <font>
      <sz val="11"/>
      <color theme="1"/>
      <name val="宋体"/>
      <charset val="134"/>
      <scheme val="minor"/>
    </font>
    <font>
      <sz val="12"/>
      <color theme="1"/>
      <name val="微软雅黑"/>
      <charset val="134"/>
    </font>
    <font>
      <sz val="16"/>
      <color theme="1"/>
      <name val="微软雅黑"/>
      <charset val="134"/>
    </font>
    <font>
      <b/>
      <sz val="24"/>
      <color theme="1" tint="0.15"/>
      <name val="微软雅黑"/>
      <charset val="134"/>
    </font>
    <font>
      <b/>
      <sz val="16"/>
      <color theme="0"/>
      <name val="微软雅黑"/>
      <charset val="134"/>
    </font>
    <font>
      <b/>
      <sz val="14"/>
      <color theme="1"/>
      <name val="微软雅黑"/>
      <charset val="134"/>
    </font>
    <font>
      <u/>
      <sz val="11"/>
      <name val="微软雅黑"/>
      <charset val="0"/>
    </font>
    <font>
      <sz val="12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74BDA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9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6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>
      <alignment vertical="center"/>
    </xf>
    <xf numFmtId="0" fontId="3" fillId="0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6" fillId="0" borderId="4" xfId="6" applyFont="1" applyBorder="1" applyAlignment="1">
      <alignment horizontal="center" vertical="center"/>
    </xf>
    <xf numFmtId="5" fontId="1" fillId="0" borderId="4" xfId="0" applyNumberFormat="1" applyFont="1" applyFill="1" applyBorder="1" applyAlignment="1">
      <alignment horizontal="center" vertical="center"/>
    </xf>
    <xf numFmtId="0" fontId="6" fillId="0" borderId="4" xfId="6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44" fontId="1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hyperlink" Target="https://s.c1ns.cn/UEh2o" TargetMode="External"/><Relationship Id="rId3" Type="http://schemas.openxmlformats.org/officeDocument/2006/relationships/hyperlink" Target="https://s.c1ns.cn/ekepN" TargetMode="External"/><Relationship Id="rId2" Type="http://schemas.openxmlformats.org/officeDocument/2006/relationships/hyperlink" Target="https://s.c1ns.cn/qNbWa" TargetMode="External"/><Relationship Id="rId1" Type="http://schemas.openxmlformats.org/officeDocument/2006/relationships/hyperlink" Target="http://b.mtw.so/6pzhAh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7"/>
  <sheetViews>
    <sheetView tabSelected="1" zoomScale="85" zoomScaleNormal="85" workbookViewId="0">
      <selection activeCell="A1" sqref="A1:I1"/>
    </sheetView>
  </sheetViews>
  <sheetFormatPr defaultColWidth="11.75" defaultRowHeight="25" customHeight="1"/>
  <cols>
    <col min="1" max="1" width="9.10833333333333" style="3" customWidth="1"/>
    <col min="2" max="2" width="22.625" style="3" customWidth="1"/>
    <col min="3" max="3" width="26.7833333333333" style="1" customWidth="1"/>
    <col min="4" max="4" width="14.25" style="1" customWidth="1"/>
    <col min="5" max="5" width="32.4083333333333" style="1" customWidth="1"/>
    <col min="6" max="6" width="11.475" style="1" customWidth="1"/>
    <col min="7" max="7" width="30.9333333333333" style="3" customWidth="1"/>
    <col min="8" max="8" width="44.4666666666667" style="3" customWidth="1"/>
    <col min="9" max="9" width="31.9666666666667" style="3" customWidth="1"/>
    <col min="10" max="16376" width="11.75" style="1" customWidth="1"/>
    <col min="16377" max="16378" width="11.75" style="1"/>
    <col min="16379" max="16384" width="11.75" style="4"/>
  </cols>
  <sheetData>
    <row r="1" s="1" customFormat="1" ht="42" customHeight="1" spans="1:11">
      <c r="A1" s="5" t="s">
        <v>0</v>
      </c>
      <c r="B1" s="5"/>
      <c r="C1" s="5"/>
      <c r="D1" s="5"/>
      <c r="E1" s="5"/>
      <c r="F1" s="5"/>
      <c r="G1" s="5"/>
      <c r="H1" s="5"/>
      <c r="I1" s="5"/>
      <c r="J1" s="17"/>
      <c r="K1" s="17"/>
    </row>
    <row r="2" s="2" customFormat="1" ht="31" customHeight="1" spans="1:9">
      <c r="A2" s="6" t="s">
        <v>1</v>
      </c>
      <c r="B2" s="6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8" t="s">
        <v>7</v>
      </c>
      <c r="H2" s="8" t="s">
        <v>8</v>
      </c>
      <c r="I2" s="8" t="s">
        <v>9</v>
      </c>
    </row>
    <row r="3" s="1" customFormat="1" customHeight="1" spans="1:9">
      <c r="A3" s="9">
        <v>1</v>
      </c>
      <c r="B3" s="10" t="s">
        <v>10</v>
      </c>
      <c r="C3" s="9" t="s">
        <v>11</v>
      </c>
      <c r="D3" s="9" t="str">
        <f>_xlfn.DISPIMG("ID_D2FAB6F018B345889D421F59CD8DC441",1)</f>
        <v>=DISPIMG("ID_D2FAB6F018B345889D421F59CD8DC441",1)</v>
      </c>
      <c r="E3" s="9" t="s">
        <v>12</v>
      </c>
      <c r="F3" s="9">
        <v>1</v>
      </c>
      <c r="G3" s="11" t="s">
        <v>13</v>
      </c>
      <c r="H3" s="12"/>
      <c r="I3" s="9"/>
    </row>
    <row r="4" s="1" customFormat="1" customHeight="1" spans="1:9">
      <c r="A4" s="9">
        <v>2</v>
      </c>
      <c r="B4" s="10"/>
      <c r="C4" s="9" t="s">
        <v>14</v>
      </c>
      <c r="D4" s="9" t="str">
        <f>_xlfn.DISPIMG("ID_472E58BC2DCE48219A4E615833B3B77F",1)</f>
        <v>=DISPIMG("ID_472E58BC2DCE48219A4E615833B3B77F",1)</v>
      </c>
      <c r="E4" s="9" t="s">
        <v>15</v>
      </c>
      <c r="F4" s="9">
        <v>2</v>
      </c>
      <c r="G4" s="11" t="s">
        <v>16</v>
      </c>
      <c r="H4" s="12"/>
      <c r="I4" s="9"/>
    </row>
    <row r="5" s="1" customFormat="1" customHeight="1" spans="1:9">
      <c r="A5" s="9">
        <v>3</v>
      </c>
      <c r="B5" s="10"/>
      <c r="C5" s="9" t="s">
        <v>17</v>
      </c>
      <c r="D5" s="9" t="str">
        <f>_xlfn.DISPIMG("ID_7798A9D919594C3E88E21FB2C950AA39",1)</f>
        <v>=DISPIMG("ID_7798A9D919594C3E88E21FB2C950AA39",1)</v>
      </c>
      <c r="E5" s="9" t="s">
        <v>18</v>
      </c>
      <c r="F5" s="9">
        <v>2</v>
      </c>
      <c r="G5" s="11" t="s">
        <v>19</v>
      </c>
      <c r="H5" s="12"/>
      <c r="I5" s="9" t="s">
        <v>20</v>
      </c>
    </row>
    <row r="6" s="1" customFormat="1" customHeight="1" spans="1:9">
      <c r="A6" s="9">
        <v>4</v>
      </c>
      <c r="B6" s="10"/>
      <c r="C6" s="9" t="s">
        <v>21</v>
      </c>
      <c r="D6" s="9" t="str">
        <f>_xlfn.DISPIMG("ID_24657DD3735C40BDAA3F703588060274",1)</f>
        <v>=DISPIMG("ID_24657DD3735C40BDAA3F703588060274",1)</v>
      </c>
      <c r="E6" s="9" t="s">
        <v>22</v>
      </c>
      <c r="F6" s="9">
        <v>1</v>
      </c>
      <c r="G6" s="11" t="s">
        <v>23</v>
      </c>
      <c r="H6" s="12"/>
      <c r="I6" s="9" t="s">
        <v>24</v>
      </c>
    </row>
    <row r="7" s="1" customFormat="1" customHeight="1" spans="1:9">
      <c r="A7" s="9">
        <v>5</v>
      </c>
      <c r="B7" s="10"/>
      <c r="C7" s="9" t="s">
        <v>25</v>
      </c>
      <c r="D7" s="9" t="str">
        <f>_xlfn.DISPIMG("ID_E73A3E2508234E78A31BF165D241484A",1)</f>
        <v>=DISPIMG("ID_E73A3E2508234E78A31BF165D241484A",1)</v>
      </c>
      <c r="E7" s="9" t="s">
        <v>26</v>
      </c>
      <c r="F7" s="9">
        <v>1</v>
      </c>
      <c r="G7" s="13" t="s">
        <v>27</v>
      </c>
      <c r="H7" s="12"/>
      <c r="I7" s="9" t="s">
        <v>28</v>
      </c>
    </row>
    <row r="8" s="1" customFormat="1" customHeight="1" spans="1:9">
      <c r="A8" s="9">
        <v>6</v>
      </c>
      <c r="B8" s="10"/>
      <c r="C8" s="9" t="s">
        <v>29</v>
      </c>
      <c r="D8" s="9" t="str">
        <f>_xlfn.DISPIMG("ID_FC5B9727BA30417A9E8B95C5E483AFD0",1)</f>
        <v>=DISPIMG("ID_FC5B9727BA30417A9E8B95C5E483AFD0",1)</v>
      </c>
      <c r="E8" s="9" t="s">
        <v>30</v>
      </c>
      <c r="F8" s="9">
        <v>2</v>
      </c>
      <c r="G8" s="11" t="s">
        <v>31</v>
      </c>
      <c r="H8" s="12" t="s">
        <v>32</v>
      </c>
      <c r="I8" s="9" t="s">
        <v>33</v>
      </c>
    </row>
    <row r="9" s="1" customFormat="1" customHeight="1" spans="1:9">
      <c r="A9" s="9">
        <v>7</v>
      </c>
      <c r="B9" s="10"/>
      <c r="C9" s="9" t="s">
        <v>34</v>
      </c>
      <c r="D9" s="9" t="str">
        <f>_xlfn.DISPIMG("ID_EBCF5A6B403045D383E49034A1ED923E",1)</f>
        <v>=DISPIMG("ID_EBCF5A6B403045D383E49034A1ED923E",1)</v>
      </c>
      <c r="E9" s="9" t="s">
        <v>35</v>
      </c>
      <c r="F9" s="9">
        <v>2</v>
      </c>
      <c r="G9" s="11" t="s">
        <v>36</v>
      </c>
      <c r="H9" s="12"/>
      <c r="I9" s="9" t="s">
        <v>37</v>
      </c>
    </row>
    <row r="10" s="1" customFormat="1" customHeight="1" spans="1:9">
      <c r="A10" s="9">
        <v>8</v>
      </c>
      <c r="B10" s="10"/>
      <c r="C10" s="9" t="s">
        <v>38</v>
      </c>
      <c r="D10" s="9" t="str">
        <f>_xlfn.DISPIMG("ID_CB433D7895EC4B44AF589F3562EAB052",1)</f>
        <v>=DISPIMG("ID_CB433D7895EC4B44AF589F3562EAB052",1)</v>
      </c>
      <c r="E10" s="9" t="s">
        <v>39</v>
      </c>
      <c r="F10" s="9">
        <v>3</v>
      </c>
      <c r="G10" s="13" t="s">
        <v>40</v>
      </c>
      <c r="H10" s="12"/>
      <c r="I10" s="9"/>
    </row>
    <row r="11" s="1" customFormat="1" customHeight="1" spans="1:9">
      <c r="A11" s="9">
        <v>9</v>
      </c>
      <c r="B11" s="10"/>
      <c r="C11" s="9" t="s">
        <v>41</v>
      </c>
      <c r="D11" s="9" t="str">
        <f>_xlfn.DISPIMG("ID_81A12150D7B74D7C9C31D9CBB8C2B5AD",1)</f>
        <v>=DISPIMG("ID_81A12150D7B74D7C9C31D9CBB8C2B5AD",1)</v>
      </c>
      <c r="E11" s="9" t="s">
        <v>39</v>
      </c>
      <c r="F11" s="9">
        <v>3</v>
      </c>
      <c r="G11" s="13" t="s">
        <v>42</v>
      </c>
      <c r="H11" s="12" t="s">
        <v>43</v>
      </c>
      <c r="I11" s="9"/>
    </row>
    <row r="12" s="1" customFormat="1" customHeight="1" spans="1:9">
      <c r="A12" s="9">
        <v>11</v>
      </c>
      <c r="B12" s="10" t="s">
        <v>44</v>
      </c>
      <c r="C12" s="9" t="s">
        <v>45</v>
      </c>
      <c r="D12" s="9" t="str">
        <f>_xlfn.DISPIMG("ID_472E58BC2DCE48219A4E615833B3B77F",1)</f>
        <v>=DISPIMG("ID_472E58BC2DCE48219A4E615833B3B77F",1)</v>
      </c>
      <c r="E12" s="9" t="s">
        <v>15</v>
      </c>
      <c r="F12" s="9">
        <v>2</v>
      </c>
      <c r="G12" s="11" t="s">
        <v>16</v>
      </c>
      <c r="H12" s="12"/>
      <c r="I12" s="9"/>
    </row>
    <row r="13" s="1" customFormat="1" customHeight="1" spans="1:9">
      <c r="A13" s="9">
        <v>12</v>
      </c>
      <c r="B13" s="10"/>
      <c r="C13" s="9" t="s">
        <v>46</v>
      </c>
      <c r="D13" s="9" t="str">
        <f>_xlfn.DISPIMG("ID_E2F9B4D904524095AA09FA55C61EC3DA",1)</f>
        <v>=DISPIMG("ID_E2F9B4D904524095AA09FA55C61EC3DA",1)</v>
      </c>
      <c r="E13" s="9" t="s">
        <v>47</v>
      </c>
      <c r="F13" s="9">
        <v>2</v>
      </c>
      <c r="G13" s="11" t="s">
        <v>48</v>
      </c>
      <c r="H13" s="12"/>
      <c r="I13" s="9"/>
    </row>
    <row r="14" s="1" customFormat="1" customHeight="1" spans="1:9">
      <c r="A14" s="9">
        <v>13</v>
      </c>
      <c r="B14" s="10"/>
      <c r="C14" s="9" t="s">
        <v>25</v>
      </c>
      <c r="D14" s="9" t="str">
        <f>_xlfn.DISPIMG("ID_E73A3E2508234E78A31BF165D241484A",1)</f>
        <v>=DISPIMG("ID_E73A3E2508234E78A31BF165D241484A",1)</v>
      </c>
      <c r="E14" s="9" t="s">
        <v>26</v>
      </c>
      <c r="F14" s="9">
        <v>1</v>
      </c>
      <c r="G14" s="13" t="s">
        <v>27</v>
      </c>
      <c r="H14" s="12"/>
      <c r="I14" s="9"/>
    </row>
    <row r="15" s="1" customFormat="1" customHeight="1" spans="1:9">
      <c r="A15" s="9">
        <v>14</v>
      </c>
      <c r="B15" s="10"/>
      <c r="C15" s="9" t="s">
        <v>49</v>
      </c>
      <c r="D15" s="9" t="str">
        <f>_xlfn.DISPIMG("ID_8D8608E738A34ADFA5B89979C5F5BA96",1)</f>
        <v>=DISPIMG("ID_8D8608E738A34ADFA5B89979C5F5BA96",1)</v>
      </c>
      <c r="E15" s="9" t="s">
        <v>50</v>
      </c>
      <c r="F15" s="14">
        <v>1</v>
      </c>
      <c r="G15" s="13"/>
      <c r="H15" s="12" t="s">
        <v>51</v>
      </c>
      <c r="I15" s="9"/>
    </row>
    <row r="16" s="1" customFormat="1" customHeight="1" spans="1:9">
      <c r="A16" s="9">
        <v>15</v>
      </c>
      <c r="B16" s="10"/>
      <c r="C16" s="9" t="s">
        <v>52</v>
      </c>
      <c r="D16" s="9" t="str">
        <f>_xlfn.DISPIMG("ID_3FE9A42122C841A3BA845B371044EC4B",1)</f>
        <v>=DISPIMG("ID_3FE9A42122C841A3BA845B371044EC4B",1)</v>
      </c>
      <c r="E16" s="9" t="s">
        <v>53</v>
      </c>
      <c r="F16" s="9">
        <v>1</v>
      </c>
      <c r="G16" s="13" t="s">
        <v>54</v>
      </c>
      <c r="H16" s="12" t="s">
        <v>55</v>
      </c>
      <c r="I16" s="9"/>
    </row>
    <row r="17" s="1" customFormat="1" customHeight="1" spans="1:9">
      <c r="A17" s="9">
        <v>16</v>
      </c>
      <c r="B17" s="10"/>
      <c r="C17" s="9" t="s">
        <v>56</v>
      </c>
      <c r="D17" s="9" t="str">
        <f>_xlfn.DISPIMG("ID_ADD10881A7A54A989BDD98740F482669",1)</f>
        <v>=DISPIMG("ID_ADD10881A7A54A989BDD98740F482669",1)</v>
      </c>
      <c r="E17" s="9" t="s">
        <v>57</v>
      </c>
      <c r="F17" s="9">
        <v>1</v>
      </c>
      <c r="G17" s="13" t="s">
        <v>58</v>
      </c>
      <c r="H17" s="12" t="s">
        <v>59</v>
      </c>
      <c r="I17" s="9"/>
    </row>
    <row r="18" s="1" customFormat="1" customHeight="1" spans="1:9">
      <c r="A18" s="9">
        <v>17</v>
      </c>
      <c r="B18" s="10"/>
      <c r="C18" s="9" t="s">
        <v>38</v>
      </c>
      <c r="D18" s="9" t="str">
        <f>_xlfn.DISPIMG("ID_CB433D7895EC4B44AF589F3562EAB052",1)</f>
        <v>=DISPIMG("ID_CB433D7895EC4B44AF589F3562EAB052",1)</v>
      </c>
      <c r="E18" s="9" t="s">
        <v>39</v>
      </c>
      <c r="F18" s="9">
        <v>3</v>
      </c>
      <c r="G18" s="13" t="s">
        <v>40</v>
      </c>
      <c r="H18" s="12"/>
      <c r="I18" s="9"/>
    </row>
    <row r="19" s="1" customFormat="1" customHeight="1" spans="1:9">
      <c r="A19" s="9">
        <v>18</v>
      </c>
      <c r="B19" s="10"/>
      <c r="C19" s="9" t="s">
        <v>41</v>
      </c>
      <c r="D19" s="9" t="str">
        <f>_xlfn.DISPIMG("ID_81A12150D7B74D7C9C31D9CBB8C2B5AD",1)</f>
        <v>=DISPIMG("ID_81A12150D7B74D7C9C31D9CBB8C2B5AD",1)</v>
      </c>
      <c r="E19" s="9" t="s">
        <v>39</v>
      </c>
      <c r="F19" s="9">
        <v>3</v>
      </c>
      <c r="G19" s="13" t="s">
        <v>42</v>
      </c>
      <c r="H19" s="12" t="s">
        <v>43</v>
      </c>
      <c r="I19" s="9"/>
    </row>
    <row r="20" s="1" customFormat="1" customHeight="1" spans="1:9">
      <c r="A20" s="9">
        <v>20</v>
      </c>
      <c r="B20" s="10" t="s">
        <v>60</v>
      </c>
      <c r="C20" s="9" t="s">
        <v>11</v>
      </c>
      <c r="D20" s="9" t="str">
        <f>_xlfn.DISPIMG("ID_D2FAB6F018B345889D421F59CD8DC441",1)</f>
        <v>=DISPIMG("ID_D2FAB6F018B345889D421F59CD8DC441",1)</v>
      </c>
      <c r="E20" s="9" t="s">
        <v>12</v>
      </c>
      <c r="F20" s="9">
        <v>1</v>
      </c>
      <c r="G20" s="11" t="s">
        <v>13</v>
      </c>
      <c r="H20" s="12"/>
      <c r="I20" s="9"/>
    </row>
    <row r="21" s="1" customFormat="1" customHeight="1" spans="1:9">
      <c r="A21" s="9">
        <v>21</v>
      </c>
      <c r="B21" s="10"/>
      <c r="C21" s="9" t="s">
        <v>25</v>
      </c>
      <c r="D21" s="9" t="str">
        <f>_xlfn.DISPIMG("ID_E73A3E2508234E78A31BF165D241484A",1)</f>
        <v>=DISPIMG("ID_E73A3E2508234E78A31BF165D241484A",1)</v>
      </c>
      <c r="E21" s="9" t="s">
        <v>26</v>
      </c>
      <c r="F21" s="9">
        <v>1</v>
      </c>
      <c r="G21" s="13" t="s">
        <v>27</v>
      </c>
      <c r="H21" s="12"/>
      <c r="I21" s="9"/>
    </row>
    <row r="22" s="1" customFormat="1" customHeight="1" spans="1:9">
      <c r="A22" s="9">
        <v>22</v>
      </c>
      <c r="B22" s="10"/>
      <c r="C22" s="9" t="s">
        <v>49</v>
      </c>
      <c r="D22" s="9" t="str">
        <f>_xlfn.DISPIMG("ID_BAA2294C9CDB4641A2D2B9EDFECE1F14",1)</f>
        <v>=DISPIMG("ID_BAA2294C9CDB4641A2D2B9EDFECE1F14",1)</v>
      </c>
      <c r="E22" s="9" t="s">
        <v>50</v>
      </c>
      <c r="F22" s="14">
        <v>1</v>
      </c>
      <c r="G22" s="13"/>
      <c r="H22" s="12" t="s">
        <v>51</v>
      </c>
      <c r="I22" s="9"/>
    </row>
    <row r="23" s="1" customFormat="1" customHeight="1" spans="1:9">
      <c r="A23" s="9">
        <v>23</v>
      </c>
      <c r="B23" s="10"/>
      <c r="C23" s="9" t="s">
        <v>38</v>
      </c>
      <c r="D23" s="9" t="str">
        <f>_xlfn.DISPIMG("ID_CB433D7895EC4B44AF589F3562EAB052",1)</f>
        <v>=DISPIMG("ID_CB433D7895EC4B44AF589F3562EAB052",1)</v>
      </c>
      <c r="E23" s="9" t="s">
        <v>39</v>
      </c>
      <c r="F23" s="9">
        <v>2</v>
      </c>
      <c r="G23" s="13" t="s">
        <v>40</v>
      </c>
      <c r="H23" s="12"/>
      <c r="I23" s="9"/>
    </row>
    <row r="24" s="1" customFormat="1" customHeight="1" spans="1:9">
      <c r="A24" s="9">
        <v>24</v>
      </c>
      <c r="B24" s="10"/>
      <c r="C24" s="9" t="s">
        <v>41</v>
      </c>
      <c r="D24" s="9" t="str">
        <f>_xlfn.DISPIMG("ID_81A12150D7B74D7C9C31D9CBB8C2B5AD",1)</f>
        <v>=DISPIMG("ID_81A12150D7B74D7C9C31D9CBB8C2B5AD",1)</v>
      </c>
      <c r="E24" s="9" t="s">
        <v>39</v>
      </c>
      <c r="F24" s="9">
        <v>2</v>
      </c>
      <c r="G24" s="13" t="s">
        <v>42</v>
      </c>
      <c r="H24" s="12" t="s">
        <v>43</v>
      </c>
      <c r="I24" s="9"/>
    </row>
    <row r="25" s="1" customFormat="1" customHeight="1" spans="1:9">
      <c r="A25" s="9">
        <v>24</v>
      </c>
      <c r="B25" s="10"/>
      <c r="C25" s="9" t="s">
        <v>61</v>
      </c>
      <c r="D25" s="9" t="str">
        <f>_xlfn.DISPIMG("ID_223B143205BF47058E59C5A39DD955FB",1)</f>
        <v>=DISPIMG("ID_223B143205BF47058E59C5A39DD955FB",1)</v>
      </c>
      <c r="E25" s="9" t="s">
        <v>62</v>
      </c>
      <c r="F25" s="9">
        <v>1</v>
      </c>
      <c r="G25" s="13" t="s">
        <v>63</v>
      </c>
      <c r="H25" s="12"/>
      <c r="I25" s="9"/>
    </row>
    <row r="26" s="1" customFormat="1" customHeight="1" spans="1:9">
      <c r="A26" s="9">
        <v>25</v>
      </c>
      <c r="B26" s="10"/>
      <c r="C26" s="9" t="s">
        <v>64</v>
      </c>
      <c r="D26" s="9" t="str">
        <f>_xlfn.DISPIMG("ID_A7CDBEC081834218998AE119BE420632",1)</f>
        <v>=DISPIMG("ID_A7CDBEC081834218998AE119BE420632",1)</v>
      </c>
      <c r="E26" s="9" t="s">
        <v>65</v>
      </c>
      <c r="F26" s="9">
        <v>5</v>
      </c>
      <c r="G26" s="13" t="s">
        <v>66</v>
      </c>
      <c r="H26" s="12"/>
      <c r="I26" s="9"/>
    </row>
    <row r="27" s="1" customFormat="1" customHeight="1" spans="1:9">
      <c r="A27" s="9">
        <v>26</v>
      </c>
      <c r="B27" s="10" t="s">
        <v>67</v>
      </c>
      <c r="C27" s="9" t="s">
        <v>11</v>
      </c>
      <c r="D27" s="9" t="str">
        <f>_xlfn.DISPIMG("ID_D2FAB6F018B345889D421F59CD8DC441",1)</f>
        <v>=DISPIMG("ID_D2FAB6F018B345889D421F59CD8DC441",1)</v>
      </c>
      <c r="E27" s="9" t="s">
        <v>12</v>
      </c>
      <c r="F27" s="9">
        <v>2</v>
      </c>
      <c r="G27" s="11" t="s">
        <v>13</v>
      </c>
      <c r="H27" s="12"/>
      <c r="I27" s="9"/>
    </row>
    <row r="28" s="1" customFormat="1" customHeight="1" spans="1:9">
      <c r="A28" s="9">
        <v>27</v>
      </c>
      <c r="B28" s="10"/>
      <c r="C28" s="9" t="s">
        <v>25</v>
      </c>
      <c r="D28" s="9" t="str">
        <f>_xlfn.DISPIMG("ID_E73A3E2508234E78A31BF165D241484A",1)</f>
        <v>=DISPIMG("ID_E73A3E2508234E78A31BF165D241484A",1)</v>
      </c>
      <c r="E28" s="9" t="s">
        <v>26</v>
      </c>
      <c r="F28" s="9">
        <v>2</v>
      </c>
      <c r="G28" s="13" t="s">
        <v>27</v>
      </c>
      <c r="H28" s="12"/>
      <c r="I28" s="9"/>
    </row>
    <row r="29" s="1" customFormat="1" customHeight="1" spans="1:9">
      <c r="A29" s="9">
        <v>28</v>
      </c>
      <c r="B29" s="10"/>
      <c r="C29" s="9" t="s">
        <v>38</v>
      </c>
      <c r="D29" s="9" t="str">
        <f>_xlfn.DISPIMG("ID_CB433D7895EC4B44AF589F3562EAB052",1)</f>
        <v>=DISPIMG("ID_CB433D7895EC4B44AF589F3562EAB052",1)</v>
      </c>
      <c r="E29" s="9" t="s">
        <v>39</v>
      </c>
      <c r="F29" s="9">
        <v>5</v>
      </c>
      <c r="G29" s="13" t="s">
        <v>40</v>
      </c>
      <c r="H29" s="12"/>
      <c r="I29" s="9"/>
    </row>
    <row r="30" s="1" customFormat="1" customHeight="1" spans="1:9">
      <c r="A30" s="9">
        <v>29</v>
      </c>
      <c r="B30" s="10"/>
      <c r="C30" s="9" t="s">
        <v>41</v>
      </c>
      <c r="D30" s="9" t="str">
        <f>_xlfn.DISPIMG("ID_81A12150D7B74D7C9C31D9CBB8C2B5AD",1)</f>
        <v>=DISPIMG("ID_81A12150D7B74D7C9C31D9CBB8C2B5AD",1)</v>
      </c>
      <c r="E30" s="9" t="s">
        <v>39</v>
      </c>
      <c r="F30" s="9">
        <v>5</v>
      </c>
      <c r="G30" s="13" t="s">
        <v>42</v>
      </c>
      <c r="H30" s="12" t="s">
        <v>43</v>
      </c>
      <c r="I30" s="9"/>
    </row>
    <row r="31" s="1" customFormat="1" customHeight="1" spans="1:9">
      <c r="A31" s="9">
        <v>31</v>
      </c>
      <c r="B31" s="10" t="s">
        <v>68</v>
      </c>
      <c r="C31" s="9" t="s">
        <v>11</v>
      </c>
      <c r="D31" s="9" t="str">
        <f>_xlfn.DISPIMG("ID_D2FAB6F018B345889D421F59CD8DC441",1)</f>
        <v>=DISPIMG("ID_D2FAB6F018B345889D421F59CD8DC441",1)</v>
      </c>
      <c r="E31" s="9" t="s">
        <v>12</v>
      </c>
      <c r="F31" s="9">
        <v>1</v>
      </c>
      <c r="G31" s="11" t="s">
        <v>13</v>
      </c>
      <c r="H31" s="12"/>
      <c r="I31" s="9"/>
    </row>
    <row r="32" s="1" customFormat="1" customHeight="1" spans="1:9">
      <c r="A32" s="9">
        <v>32</v>
      </c>
      <c r="B32" s="10"/>
      <c r="C32" s="9" t="s">
        <v>25</v>
      </c>
      <c r="D32" s="9" t="str">
        <f>_xlfn.DISPIMG("ID_E73A3E2508234E78A31BF165D241484A",1)</f>
        <v>=DISPIMG("ID_E73A3E2508234E78A31BF165D241484A",1)</v>
      </c>
      <c r="E32" s="9" t="s">
        <v>26</v>
      </c>
      <c r="F32" s="9">
        <v>1</v>
      </c>
      <c r="G32" s="13" t="s">
        <v>27</v>
      </c>
      <c r="H32" s="12"/>
      <c r="I32" s="9"/>
    </row>
    <row r="33" s="1" customFormat="1" customHeight="1" spans="1:9">
      <c r="A33" s="9">
        <v>33</v>
      </c>
      <c r="B33" s="10"/>
      <c r="C33" s="9" t="s">
        <v>38</v>
      </c>
      <c r="D33" s="9" t="str">
        <f>_xlfn.DISPIMG("ID_CB433D7895EC4B44AF589F3562EAB052",1)</f>
        <v>=DISPIMG("ID_CB433D7895EC4B44AF589F3562EAB052",1)</v>
      </c>
      <c r="E33" s="9" t="s">
        <v>39</v>
      </c>
      <c r="F33" s="9">
        <v>2</v>
      </c>
      <c r="G33" s="13" t="s">
        <v>40</v>
      </c>
      <c r="H33" s="12"/>
      <c r="I33" s="9"/>
    </row>
    <row r="34" s="1" customFormat="1" customHeight="1" spans="1:9">
      <c r="A34" s="9">
        <v>34</v>
      </c>
      <c r="B34" s="10"/>
      <c r="C34" s="9" t="s">
        <v>41</v>
      </c>
      <c r="D34" s="9" t="str">
        <f>_xlfn.DISPIMG("ID_81A12150D7B74D7C9C31D9CBB8C2B5AD",1)</f>
        <v>=DISPIMG("ID_81A12150D7B74D7C9C31D9CBB8C2B5AD",1)</v>
      </c>
      <c r="E34" s="9" t="s">
        <v>39</v>
      </c>
      <c r="F34" s="9">
        <v>2</v>
      </c>
      <c r="G34" s="13" t="s">
        <v>42</v>
      </c>
      <c r="H34" s="12" t="s">
        <v>43</v>
      </c>
      <c r="I34" s="9"/>
    </row>
    <row r="35" s="1" customFormat="1" customHeight="1" spans="1:9">
      <c r="A35" s="9">
        <v>36</v>
      </c>
      <c r="B35" s="10" t="s">
        <v>69</v>
      </c>
      <c r="C35" s="9" t="s">
        <v>11</v>
      </c>
      <c r="D35" s="9" t="str">
        <f>_xlfn.DISPIMG("ID_D2FAB6F018B345889D421F59CD8DC441",1)</f>
        <v>=DISPIMG("ID_D2FAB6F018B345889D421F59CD8DC441",1)</v>
      </c>
      <c r="E35" s="9" t="s">
        <v>12</v>
      </c>
      <c r="F35" s="9">
        <v>1</v>
      </c>
      <c r="G35" s="11" t="s">
        <v>13</v>
      </c>
      <c r="H35" s="12"/>
      <c r="I35" s="9"/>
    </row>
    <row r="36" s="1" customFormat="1" customHeight="1" spans="1:9">
      <c r="A36" s="9">
        <v>37</v>
      </c>
      <c r="B36" s="10"/>
      <c r="C36" s="9" t="s">
        <v>70</v>
      </c>
      <c r="D36" s="9" t="str">
        <f>_xlfn.DISPIMG("ID_EAA71711ACA74847B14445EBC8171A97",1)</f>
        <v>=DISPIMG("ID_EAA71711ACA74847B14445EBC8171A97",1)</v>
      </c>
      <c r="E36" s="9" t="s">
        <v>71</v>
      </c>
      <c r="F36" s="9">
        <v>33</v>
      </c>
      <c r="G36" s="13" t="s">
        <v>72</v>
      </c>
      <c r="H36" s="12" t="s">
        <v>73</v>
      </c>
      <c r="I36" s="9"/>
    </row>
    <row r="37" s="1" customFormat="1" customHeight="1" spans="1:9">
      <c r="A37" s="9">
        <v>38</v>
      </c>
      <c r="B37" s="10"/>
      <c r="C37" s="9" t="s">
        <v>45</v>
      </c>
      <c r="D37" s="9" t="str">
        <f>_xlfn.DISPIMG("ID_A92702F2991C4BCA983BCD560782D5E9",1)</f>
        <v>=DISPIMG("ID_A92702F2991C4BCA983BCD560782D5E9",1)</v>
      </c>
      <c r="E37" s="9" t="s">
        <v>74</v>
      </c>
      <c r="F37" s="9">
        <v>1</v>
      </c>
      <c r="G37" s="13" t="s">
        <v>75</v>
      </c>
      <c r="H37" s="12" t="s">
        <v>76</v>
      </c>
      <c r="I37" s="9"/>
    </row>
    <row r="38" s="1" customFormat="1" customHeight="1" spans="1:9">
      <c r="A38" s="9">
        <v>39</v>
      </c>
      <c r="B38" s="10"/>
      <c r="C38" s="9" t="s">
        <v>52</v>
      </c>
      <c r="D38" s="9" t="str">
        <f>_xlfn.DISPIMG("ID_3FE9A42122C841A3BA845B371044EC4B",1)</f>
        <v>=DISPIMG("ID_3FE9A42122C841A3BA845B371044EC4B",1)</v>
      </c>
      <c r="E38" s="9" t="s">
        <v>53</v>
      </c>
      <c r="F38" s="9">
        <v>1</v>
      </c>
      <c r="G38" s="13" t="s">
        <v>54</v>
      </c>
      <c r="H38" s="12" t="s">
        <v>55</v>
      </c>
      <c r="I38" s="9"/>
    </row>
    <row r="39" s="1" customFormat="1" customHeight="1" spans="1:9">
      <c r="A39" s="9">
        <v>40</v>
      </c>
      <c r="B39" s="10"/>
      <c r="C39" s="9" t="s">
        <v>56</v>
      </c>
      <c r="D39" s="9" t="str">
        <f>_xlfn.DISPIMG("ID_ADD10881A7A54A989BDD98740F482669",1)</f>
        <v>=DISPIMG("ID_ADD10881A7A54A989BDD98740F482669",1)</v>
      </c>
      <c r="E39" s="9" t="s">
        <v>57</v>
      </c>
      <c r="F39" s="9">
        <v>33</v>
      </c>
      <c r="G39" s="13" t="s">
        <v>58</v>
      </c>
      <c r="H39" s="12" t="s">
        <v>59</v>
      </c>
      <c r="I39" s="9"/>
    </row>
    <row r="40" s="1" customFormat="1" customHeight="1" spans="1:9">
      <c r="A40" s="9">
        <v>41</v>
      </c>
      <c r="B40" s="10"/>
      <c r="C40" s="9" t="s">
        <v>77</v>
      </c>
      <c r="D40" s="9" t="str">
        <f>_xlfn.DISPIMG("ID_8A85B0CF4FE94781B4E75B0398057BCE",1)</f>
        <v>=DISPIMG("ID_8A85B0CF4FE94781B4E75B0398057BCE",1)</v>
      </c>
      <c r="E40" s="9" t="s">
        <v>78</v>
      </c>
      <c r="F40" s="9">
        <v>33</v>
      </c>
      <c r="G40" s="13" t="s">
        <v>79</v>
      </c>
      <c r="H40" s="12"/>
      <c r="I40" s="9" t="s">
        <v>80</v>
      </c>
    </row>
    <row r="41" s="1" customFormat="1" customHeight="1" spans="1:9">
      <c r="A41" s="9">
        <v>42</v>
      </c>
      <c r="B41" s="10"/>
      <c r="C41" s="9" t="s">
        <v>25</v>
      </c>
      <c r="D41" s="9" t="str">
        <f>_xlfn.DISPIMG("ID_E73A3E2508234E78A31BF165D241484A",1)</f>
        <v>=DISPIMG("ID_E73A3E2508234E78A31BF165D241484A",1)</v>
      </c>
      <c r="E41" s="9" t="s">
        <v>26</v>
      </c>
      <c r="F41" s="9">
        <v>1</v>
      </c>
      <c r="G41" s="13" t="s">
        <v>27</v>
      </c>
      <c r="H41" s="12"/>
      <c r="I41" s="9"/>
    </row>
    <row r="42" s="1" customFormat="1" customHeight="1" spans="1:9">
      <c r="A42" s="9">
        <v>43</v>
      </c>
      <c r="B42" s="10"/>
      <c r="C42" s="9" t="s">
        <v>38</v>
      </c>
      <c r="D42" s="9" t="str">
        <f>_xlfn.DISPIMG("ID_CB433D7895EC4B44AF589F3562EAB052",1)</f>
        <v>=DISPIMG("ID_CB433D7895EC4B44AF589F3562EAB052",1)</v>
      </c>
      <c r="E42" s="9" t="s">
        <v>39</v>
      </c>
      <c r="F42" s="9">
        <v>5</v>
      </c>
      <c r="G42" s="13" t="s">
        <v>40</v>
      </c>
      <c r="H42" s="12"/>
      <c r="I42" s="9"/>
    </row>
    <row r="43" s="1" customFormat="1" customHeight="1" spans="1:9">
      <c r="A43" s="9">
        <v>44</v>
      </c>
      <c r="B43" s="10"/>
      <c r="C43" s="9" t="s">
        <v>41</v>
      </c>
      <c r="D43" s="9" t="str">
        <f>_xlfn.DISPIMG("ID_81A12150D7B74D7C9C31D9CBB8C2B5AD",1)</f>
        <v>=DISPIMG("ID_81A12150D7B74D7C9C31D9CBB8C2B5AD",1)</v>
      </c>
      <c r="E43" s="9" t="s">
        <v>39</v>
      </c>
      <c r="F43" s="9">
        <v>5</v>
      </c>
      <c r="G43" s="13" t="s">
        <v>42</v>
      </c>
      <c r="H43" s="12" t="s">
        <v>43</v>
      </c>
      <c r="I43" s="9"/>
    </row>
    <row r="44" s="1" customFormat="1" customHeight="1" spans="1:9">
      <c r="A44" s="9">
        <v>40</v>
      </c>
      <c r="B44" s="10"/>
      <c r="C44" s="9" t="s">
        <v>81</v>
      </c>
      <c r="D44" s="9"/>
      <c r="E44" s="9"/>
      <c r="F44" s="9">
        <v>1</v>
      </c>
      <c r="G44" s="13"/>
      <c r="H44" s="12" t="s">
        <v>82</v>
      </c>
      <c r="I44" s="9"/>
    </row>
    <row r="45" s="1" customFormat="1" customHeight="1" spans="1:9">
      <c r="A45" s="9">
        <v>41</v>
      </c>
      <c r="B45" s="10"/>
      <c r="C45" s="9" t="s">
        <v>83</v>
      </c>
      <c r="D45" s="9"/>
      <c r="E45" s="9"/>
      <c r="F45" s="9">
        <v>1</v>
      </c>
      <c r="G45" s="13"/>
      <c r="H45" s="12" t="s">
        <v>84</v>
      </c>
      <c r="I45" s="9"/>
    </row>
    <row r="46" s="1" customFormat="1" customHeight="1" spans="1:9">
      <c r="A46" s="3"/>
      <c r="B46" s="3"/>
      <c r="C46" s="15"/>
      <c r="D46" s="15"/>
      <c r="E46" s="15"/>
      <c r="F46" s="15"/>
      <c r="G46" s="16"/>
      <c r="H46" s="16"/>
      <c r="I46" s="3"/>
    </row>
    <row r="47" s="1" customFormat="1" customHeight="1" spans="1:9">
      <c r="A47" s="3"/>
      <c r="B47" s="3"/>
      <c r="C47" s="3"/>
      <c r="D47" s="3"/>
      <c r="E47" s="3"/>
      <c r="F47" s="3"/>
      <c r="G47" s="3"/>
      <c r="H47" s="3"/>
      <c r="I47" s="3"/>
    </row>
  </sheetData>
  <mergeCells count="7">
    <mergeCell ref="A1:I1"/>
    <mergeCell ref="B3:B11"/>
    <mergeCell ref="B12:B19"/>
    <mergeCell ref="B20:B26"/>
    <mergeCell ref="B27:B30"/>
    <mergeCell ref="B31:B34"/>
    <mergeCell ref="B35:B45"/>
  </mergeCells>
  <hyperlinks>
    <hyperlink ref="G8" r:id="rId1" display="http://b.mtw.so/6pzhAh"/>
    <hyperlink ref="G3" r:id="rId2" display="https://s.c1ns.cn/qNbWa"/>
    <hyperlink ref="G20" r:id="rId2" display="https://s.c1ns.cn/qNbWa"/>
    <hyperlink ref="G27" r:id="rId2" display="https://s.c1ns.cn/qNbWa"/>
    <hyperlink ref="G31" r:id="rId2" display="https://s.c1ns.cn/qNbWa"/>
    <hyperlink ref="G17" r:id="rId3" display="https://s.c1ns.cn/ekepN"/>
    <hyperlink ref="G37" r:id="rId4" display="https://s.c1ns.cn/UEh2o" tooltip="https://s.c1ns.cn/UEh2o"/>
    <hyperlink ref="G39" r:id="rId3" display="https://s.c1ns.cn/ekepN"/>
    <hyperlink ref="G35" r:id="rId2" display="https://s.c1ns.cn/qNbWa"/>
  </hyperlink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设备类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，</cp:lastModifiedBy>
  <dcterms:created xsi:type="dcterms:W3CDTF">2025-03-03T09:07:00Z</dcterms:created>
  <dcterms:modified xsi:type="dcterms:W3CDTF">2025-03-06T14:47:23Z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729470B8A590445B88F391BB5F2033A2_13</vt:lpwstr>
  </property>
  <property fmtid="{D5CDD505-2E9C-101B-9397-08002B2CF9AE}" pid="3" name="KSOProductBuildVer">
    <vt:lpwstr>2052-12.1.0.20305</vt:lpwstr>
  </property>
</Properties>
</file>